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اصدرات نهائية 2023\مؤشر رضا الشركاء 2024\"/>
    </mc:Choice>
  </mc:AlternateContent>
  <xr:revisionPtr revIDLastSave="0" documentId="13_ncr:1_{7E61321A-9B7C-427A-9A70-07BD77E96E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ftn1" localSheetId="0">Sheet1!$C$35</definedName>
    <definedName name="_ftnref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9" i="1" l="1"/>
  <c r="C110" i="1"/>
  <c r="C111" i="1"/>
  <c r="C108" i="1"/>
  <c r="B75" i="1" l="1"/>
  <c r="C35" i="1"/>
  <c r="C31" i="1"/>
  <c r="G165" i="1"/>
  <c r="F165" i="1"/>
  <c r="E165" i="1"/>
  <c r="D165" i="1"/>
  <c r="C165" i="1"/>
  <c r="B165" i="1"/>
  <c r="C164" i="1"/>
  <c r="G164" i="1"/>
  <c r="F164" i="1"/>
  <c r="E164" i="1"/>
  <c r="D164" i="1"/>
  <c r="B164" i="1"/>
  <c r="G163" i="1"/>
  <c r="F163" i="1"/>
  <c r="E163" i="1"/>
  <c r="D163" i="1"/>
  <c r="C163" i="1"/>
  <c r="B163" i="1"/>
  <c r="G153" i="1"/>
  <c r="F153" i="1"/>
  <c r="E153" i="1"/>
  <c r="D153" i="1"/>
  <c r="C153" i="1"/>
  <c r="B153" i="1"/>
  <c r="E152" i="1"/>
  <c r="G152" i="1"/>
  <c r="F152" i="1"/>
  <c r="D152" i="1"/>
  <c r="C152" i="1"/>
  <c r="B152" i="1"/>
  <c r="G151" i="1"/>
  <c r="F151" i="1"/>
  <c r="E151" i="1"/>
  <c r="D151" i="1"/>
  <c r="C151" i="1"/>
  <c r="B151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C100" i="1"/>
  <c r="C99" i="1"/>
  <c r="C98" i="1"/>
  <c r="C97" i="1"/>
  <c r="C88" i="1"/>
  <c r="C87" i="1"/>
  <c r="C86" i="1"/>
  <c r="C85" i="1"/>
  <c r="D76" i="1"/>
  <c r="G76" i="1"/>
  <c r="F76" i="1"/>
  <c r="E76" i="1"/>
  <c r="C76" i="1"/>
  <c r="B76" i="1"/>
  <c r="G75" i="1"/>
  <c r="F75" i="1"/>
  <c r="E75" i="1"/>
  <c r="D75" i="1"/>
  <c r="C75" i="1"/>
  <c r="G66" i="1"/>
  <c r="F66" i="1"/>
  <c r="E66" i="1"/>
  <c r="D66" i="1"/>
  <c r="C66" i="1"/>
  <c r="B66" i="1"/>
  <c r="G57" i="1"/>
  <c r="F57" i="1"/>
  <c r="E57" i="1"/>
  <c r="D57" i="1"/>
  <c r="C57" i="1"/>
  <c r="B57" i="1"/>
  <c r="G56" i="1"/>
  <c r="F56" i="1"/>
  <c r="E56" i="1"/>
  <c r="D56" i="1"/>
  <c r="C56" i="1"/>
  <c r="B56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B35" i="1"/>
  <c r="C34" i="1" s="1"/>
  <c r="B126" i="1" l="1"/>
  <c r="B112" i="1"/>
  <c r="C32" i="1"/>
  <c r="C122" i="1" l="1"/>
  <c r="C124" i="1"/>
  <c r="C123" i="1"/>
  <c r="C125" i="1"/>
  <c r="C121" i="1"/>
  <c r="C126" i="1" s="1"/>
  <c r="H151" i="1"/>
  <c r="H153" i="1"/>
  <c r="H165" i="1"/>
  <c r="H163" i="1"/>
  <c r="H137" i="1"/>
  <c r="H164" i="1"/>
  <c r="H152" i="1"/>
  <c r="H138" i="1"/>
  <c r="H76" i="1"/>
  <c r="H75" i="1"/>
  <c r="H66" i="1"/>
  <c r="H56" i="1"/>
  <c r="H57" i="1"/>
  <c r="H47" i="1"/>
  <c r="H46" i="1"/>
  <c r="C33" i="1"/>
  <c r="H44" i="1"/>
  <c r="H45" i="1"/>
  <c r="C112" i="1" l="1"/>
</calcChain>
</file>

<file path=xl/sharedStrings.xml><?xml version="1.0" encoding="utf-8"?>
<sst xmlns="http://schemas.openxmlformats.org/spreadsheetml/2006/main" count="182" uniqueCount="109">
  <si>
    <t>جدول (1.2)</t>
  </si>
  <si>
    <t>قطاع عمل الجهة</t>
  </si>
  <si>
    <t>الشركاء</t>
  </si>
  <si>
    <t>النسبة المئوية</t>
  </si>
  <si>
    <t>حكومي محلي</t>
  </si>
  <si>
    <t>حكومي اتحادي</t>
  </si>
  <si>
    <t>جدول (2.2)</t>
  </si>
  <si>
    <t>مستويات الرضا</t>
  </si>
  <si>
    <t>راضي تماماً</t>
  </si>
  <si>
    <t>راضي</t>
  </si>
  <si>
    <t>محايد</t>
  </si>
  <si>
    <t>غير راضي</t>
  </si>
  <si>
    <t>غير راضي إطلاقاً</t>
  </si>
  <si>
    <t>لا ينطبق</t>
  </si>
  <si>
    <t>إجمالي</t>
  </si>
  <si>
    <t>جدول (3.2)</t>
  </si>
  <si>
    <t>جدول (4.2)</t>
  </si>
  <si>
    <t>التعاون مع المركز بشكل عام</t>
  </si>
  <si>
    <t>التواصل والتنسيق مع المركز مثل (لقاءات، اجتماعات، رسائل رسمية، وغيرها)</t>
  </si>
  <si>
    <t>جدول (5.2)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</si>
  <si>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</si>
  <si>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-  في حالة الإقتباس يرجى الإشارة إلى المطبوعة كالتالي:</t>
  </si>
  <si>
    <t>سياسة الخصوصية</t>
  </si>
  <si>
    <t>المصدر :مركز عجمان للإحصاء</t>
  </si>
  <si>
    <t>قياس مستوى رضا الشركاء</t>
  </si>
  <si>
    <t>الرضا العام</t>
  </si>
  <si>
    <t>[1] مجموع النسب قد لاتتطابق بسبب التقريب</t>
  </si>
  <si>
    <t>النسبة المئوية[1]</t>
  </si>
  <si>
    <t xml:space="preserve">[1] مجموع النسب قد لا يتطابق بسبب التقريب </t>
  </si>
  <si>
    <t>خاص</t>
  </si>
  <si>
    <t>الانطباع العام</t>
  </si>
  <si>
    <t>بشكل عام، ما تقييمكم لفاعلية الشراكة مع المركز</t>
  </si>
  <si>
    <t>مدى رضاكم عن المشاريع أو المبادرات الناتجة عن الشراكة</t>
  </si>
  <si>
    <t>ما مدى رضاكم عن أداء المركز مع جهتكم بشكل عام</t>
  </si>
  <si>
    <t>ما مدى رضاكم عن التنسيق والتواصل من قبل  الموظفين في المركز مع جهتكم بشكل عام</t>
  </si>
  <si>
    <t>مدى الاستفادة من الشراكة مع المركز</t>
  </si>
  <si>
    <t>مدى الاستفادة من الشراكات ونسبة تحقيق المنافع المتبادلة</t>
  </si>
  <si>
    <t>التأثير الإيجابي لنتائج الشراكة على الأداء الكلي لمؤسستكم</t>
  </si>
  <si>
    <t>الالتزام ببنود وشروط الشراكة</t>
  </si>
  <si>
    <t>نسبة رضا الشركاء عن مدى الالتزام ببنود وشروط الشراكة</t>
  </si>
  <si>
    <t>تقييم قنوات التواصل</t>
  </si>
  <si>
    <t>ما مدى رضاكم عن البنية التحتية الرقمية والتطبيقات الذكية</t>
  </si>
  <si>
    <t xml:space="preserve">اجتماعات و لقاءات دورية </t>
  </si>
  <si>
    <t xml:space="preserve">الاتصال الهاتفي </t>
  </si>
  <si>
    <t xml:space="preserve">البريد الالكتروني </t>
  </si>
  <si>
    <t xml:space="preserve">المراسلات البريديه </t>
  </si>
  <si>
    <t>وسائل الاتصال الأكثر استخداماً للتواصل مع المركز</t>
  </si>
  <si>
    <t>الإجمالي</t>
  </si>
  <si>
    <t>[1] متعدد الإجابات</t>
  </si>
  <si>
    <t xml:space="preserve"> طبيعة ونوع علاقة الشراكة الحالية بين الشركاء والمركز </t>
  </si>
  <si>
    <t xml:space="preserve">  الاشتراك في تحقيق هدف استراتيجي / مؤشر وطني / مبادرة مشتركة </t>
  </si>
  <si>
    <t xml:space="preserve"> تبادل المعلومات و المعرفة </t>
  </si>
  <si>
    <t xml:space="preserve">  تقديم الخدمات </t>
  </si>
  <si>
    <t xml:space="preserve"> تبادل الدعم المهني و الخبرات المشتركة </t>
  </si>
  <si>
    <t>جدول (8.2)</t>
  </si>
  <si>
    <t>جدول (9.2)</t>
  </si>
  <si>
    <t>يومياً</t>
  </si>
  <si>
    <t>شهرياً</t>
  </si>
  <si>
    <t>ربعياً</t>
  </si>
  <si>
    <t>سنوياً</t>
  </si>
  <si>
    <t>دورية  تعامل الشركاء مع المركز</t>
  </si>
  <si>
    <t>جدول (10.2)</t>
  </si>
  <si>
    <t>مدة العلاقة لتعامل الشركاء  مع المركز</t>
  </si>
  <si>
    <t xml:space="preserve"> أقل من سنة </t>
  </si>
  <si>
    <t>أكثر من 8 سنوات</t>
  </si>
  <si>
    <t xml:space="preserve"> نسبة الرضا عن الشفافية في التعامل</t>
  </si>
  <si>
    <t>يوجد لدى المركز  آلية واضحة للتعامل مع  شركائها وتفهم احتياجاتهم ومتطلباتهم</t>
  </si>
  <si>
    <t>الشفافية في التعامل مع  المركز</t>
  </si>
  <si>
    <t>مدى التعاون في توفير وتبادل المعلومات مع  المركز</t>
  </si>
  <si>
    <t>الجهود المبذولة من المركز  في توفير المعلومات والبيانات المطلوبة من جهتكم</t>
  </si>
  <si>
    <t>قيام المركز بفتح مجال الحوار وتبادل المعرفة والمعلومات مع جهتكم</t>
  </si>
  <si>
    <t xml:space="preserve"> أداء الموظفين بالمركز</t>
  </si>
  <si>
    <t>سرعة استجابة الموظفين بالمركز لاحتياجاتكم ومتطلباتكم</t>
  </si>
  <si>
    <t>إلتزام الموظفين بالمركز بالدقة في المواعيد في توفير الخدمات المطلوبة</t>
  </si>
  <si>
    <t>إلمام الموظفين بالمركز بمعرفتهم لاحتياجاتكم ومتطلباتكم</t>
  </si>
  <si>
    <t>التوزيع النسبي</t>
  </si>
  <si>
    <t>جدول (1.6.2)</t>
  </si>
  <si>
    <t>جدول (2.6.2)</t>
  </si>
  <si>
    <t>جدول (1.7.2)</t>
  </si>
  <si>
    <t>جدول (2.7.2)</t>
  </si>
  <si>
    <t>جدول (3.7.2)</t>
  </si>
  <si>
    <t>5-3سنوات</t>
  </si>
  <si>
    <t>8-6سنوات</t>
  </si>
  <si>
    <t>2-1سنوات</t>
  </si>
  <si>
    <t>العدد</t>
  </si>
  <si>
    <t>مؤشر  رضا الشركاء عن مركز عجمان للإحصاء  2024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</si>
  <si>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</si>
  <si>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</si>
  <si>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</si>
  <si>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</si>
  <si>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</si>
  <si>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</si>
  <si>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</si>
  <si>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>مركز عجمان للإحصاء   _مؤشر  رضا الشركاء عن مركز عجمان للإحصاء 2024</t>
  </si>
  <si>
    <t>مستوى رضا الشركاء فى إمارة عجمان خلال الأعوام  2022-2024</t>
  </si>
  <si>
    <t>التوزيع النسبي لوسائل الاتصال الأكثر استخداماً للتواصل مع المركز في إمارة عجمان لعام 2024 [1]</t>
  </si>
  <si>
    <t xml:space="preserve"> التوزيع النسبي لطبيعة ونوع علاقة الشراكة الحالية بين الشركاء والمركز  في إمارة عجمان لعام 2024 [1]</t>
  </si>
  <si>
    <t>التوزيع النسبي لدورية  تعامل الشركاء مع المركز  في إمارة عجمان لعام 2024 [1]</t>
  </si>
  <si>
    <t>التوزيع النسبي لمدة العلاقة لتعامل الشركاء  مع المركز في إمارة عجمان لعام 2024</t>
  </si>
  <si>
    <t>التوزيع النسبي لرضا الشركاء عن تقييم الشفافية في التعامل مع  المركز  في إمارة عجمان لعام 2024 [1]</t>
  </si>
  <si>
    <t>التوزيع النسبي لرضا الشركاء عن مدى التعاون في توفير وتبادل المعلومات مع  المركز في إمارة عجمان لعام 2024 [1]</t>
  </si>
  <si>
    <t>التوزيع النسبي لرضا الشركاء عن أداء الموظفين بالمركز   في إمارة عجمان لعام 2024 [1]</t>
  </si>
  <si>
    <t>التوزيع النسبي لرضا الشركاء عن تقييم قنوات التواصل في المركز في إمارة عجمان لعام 2024 [1]</t>
  </si>
  <si>
    <t>التوزيع النسبي لرضا الشركاء عن الالتزام ببنود وشروط الشراكة مع المركز في إمارة عجمان لعام 2024</t>
  </si>
  <si>
    <t xml:space="preserve">التوزيع النسبي لرضا الشركاء عن مدى الاستفادة من الشراكة مع المركز في إمارة عجمان لعام 2024 </t>
  </si>
  <si>
    <t>التوزيع النسبي لرضا الشركاء عن الانطباع العام  مع المركز  في إمارة عجمان لعام 2024  [1]</t>
  </si>
  <si>
    <t>التوزيع النسبي للشركاء المشاركين بالاستبيان حسب قطاع عمل الجهة في إمارة عجمان لعام 2024</t>
  </si>
  <si>
    <t>أخري( شبه حكومي)</t>
  </si>
  <si>
    <t>جميع الحقوق محفوظة – مركز الإحصاء، حكومة عجمان.الإمارات العربية المتحدة @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</si>
</sst>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%0"/>
    <numFmt numFmtId="165" formatCode="%0.0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1"/>
      <name val="Sakkal Majalla"/>
    </font>
    <font>
      <sz val="10"/>
      <color rgb="FF000000"/>
      <name val="Sakkal Majalla"/>
    </font>
    <font>
      <sz val="11"/>
      <color rgb="FFFFFFFF"/>
      <name val="Sakkal Majalla"/>
    </font>
    <font>
      <sz val="11"/>
      <color rgb="FF000000"/>
      <name val="Sakkal Majalla"/>
    </font>
    <font>
      <u/>
      <sz val="11"/>
      <color theme="10"/>
      <name val="Calibri"/>
      <family val="2"/>
      <scheme val="minor"/>
    </font>
    <font>
      <sz val="12"/>
      <color rgb="FF000000"/>
      <name val="Sakkal Majalla"/>
    </font>
    <font>
      <b/>
      <sz val="22"/>
      <color rgb="FF806000"/>
      <name val="Sakkal Majalla"/>
    </font>
    <font>
      <b/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sz val="12"/>
      <color theme="0"/>
      <name val="Sakkal Majalla"/>
    </font>
    <font>
      <sz val="11"/>
      <color theme="0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20"/>
      <color rgb="FF826228"/>
      <name val="Sakkal Majalla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26228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readingOrder="2"/>
    </xf>
    <xf numFmtId="0" fontId="9" fillId="3" borderId="0" xfId="0" applyFont="1" applyFill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vertical="top" wrapText="1" readingOrder="2"/>
    </xf>
    <xf numFmtId="0" fontId="11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 readingOrder="2"/>
    </xf>
    <xf numFmtId="164" fontId="0" fillId="0" borderId="0" xfId="0" applyNumberFormat="1"/>
    <xf numFmtId="165" fontId="3" fillId="0" borderId="1" xfId="0" applyNumberFormat="1" applyFont="1" applyBorder="1" applyAlignment="1">
      <alignment horizontal="center" vertical="center" readingOrder="2"/>
    </xf>
    <xf numFmtId="165" fontId="0" fillId="0" borderId="0" xfId="0" applyNumberFormat="1"/>
    <xf numFmtId="166" fontId="0" fillId="0" borderId="0" xfId="0" applyNumberFormat="1"/>
    <xf numFmtId="0" fontId="3" fillId="3" borderId="0" xfId="0" applyFont="1" applyFill="1" applyAlignment="1">
      <alignment horizontal="right" vertical="center" wrapText="1" readingOrder="2"/>
    </xf>
    <xf numFmtId="0" fontId="3" fillId="3" borderId="0" xfId="0" applyFont="1" applyFill="1" applyAlignment="1">
      <alignment horizontal="right" vertical="center" readingOrder="2"/>
    </xf>
    <xf numFmtId="1" fontId="3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readingOrder="2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vertical="center" readingOrder="2"/>
    </xf>
    <xf numFmtId="0" fontId="3" fillId="3" borderId="0" xfId="0" applyFont="1" applyFill="1" applyAlignment="1">
      <alignment vertical="center" readingOrder="2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readingOrder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left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0" fontId="0" fillId="0" borderId="0" xfId="2" applyNumberFormat="1" applyFont="1" applyAlignment="1">
      <alignment horizontal="left"/>
    </xf>
    <xf numFmtId="0" fontId="10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3" borderId="0" xfId="0" applyFont="1" applyFill="1" applyAlignment="1">
      <alignment horizontal="right" vertical="center" wrapText="1"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18" fillId="3" borderId="0" xfId="0" applyFont="1" applyFill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200027</xdr:colOff>
      <xdr:row>0</xdr:row>
      <xdr:rowOff>66674</xdr:rowOff>
    </xdr:from>
    <xdr:to>
      <xdr:col>0</xdr:col>
      <xdr:colOff>2286000</xdr:colOff>
      <xdr:row>5</xdr:row>
      <xdr:rowOff>63499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85C02-C65C-45FB-BDDE-E0896A6AB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1363250" y="66674"/>
          <a:ext cx="2085973" cy="94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L171"/>
  <sheetViews>
    <sheetView showGridLines="0" rightToLeft="1" tabSelected="1" topLeftCell="A24" zoomScale="106" zoomScaleNormal="106" workbookViewId="0">
      <selection activeCell="B27" sqref="B27"/>
    </sheetView>
  </sheetViews>
  <sheetFormatPr defaultRowHeight="15" x14ac:dyDescent="0.25"/>
  <cols>
    <col min="1" max="1" width="67.5703125" bestFit="1" customWidth="1"/>
    <col min="2" max="2" width="25.5703125" customWidth="1"/>
    <col min="3" max="3" width="24.28515625" customWidth="1"/>
    <col min="4" max="4" width="32" customWidth="1"/>
    <col min="5" max="5" width="19.28515625" customWidth="1"/>
    <col min="6" max="6" width="15" customWidth="1"/>
    <col min="8" max="8" width="28.5703125" customWidth="1"/>
    <col min="9" max="9" width="20.42578125" bestFit="1" customWidth="1"/>
  </cols>
  <sheetData>
    <row r="6" spans="1:12" ht="32.25" x14ac:dyDescent="0.25">
      <c r="A6" s="48" t="s">
        <v>85</v>
      </c>
      <c r="B6" s="48"/>
      <c r="C6" s="48"/>
      <c r="D6" s="48"/>
      <c r="E6" s="48"/>
      <c r="F6" s="6"/>
      <c r="G6" s="6"/>
      <c r="H6" s="6"/>
      <c r="I6" s="6"/>
    </row>
    <row r="7" spans="1:12" ht="27" customHeight="1" x14ac:dyDescent="0.45">
      <c r="A7" s="41" t="s">
        <v>108</v>
      </c>
      <c r="B7" s="41"/>
      <c r="C7" s="41"/>
      <c r="D7" s="41"/>
      <c r="E7" s="7"/>
      <c r="F7" s="7"/>
      <c r="G7" s="7"/>
      <c r="H7" s="7"/>
      <c r="I7" s="7"/>
      <c r="J7" s="7"/>
      <c r="K7" s="7"/>
    </row>
    <row r="8" spans="1:12" ht="48" customHeight="1" x14ac:dyDescent="0.25">
      <c r="A8" s="42" t="s">
        <v>20</v>
      </c>
      <c r="B8" s="42"/>
      <c r="C8" s="42"/>
      <c r="D8" s="42"/>
      <c r="E8" s="8"/>
      <c r="F8" s="8"/>
      <c r="G8" s="8"/>
      <c r="H8" s="8"/>
      <c r="I8" s="8"/>
      <c r="J8" s="8"/>
      <c r="K8" s="8"/>
    </row>
    <row r="9" spans="1:12" ht="18.75" x14ac:dyDescent="0.45">
      <c r="A9" s="43" t="s">
        <v>21</v>
      </c>
      <c r="B9" s="43"/>
      <c r="C9" s="43"/>
      <c r="D9" s="43"/>
      <c r="E9" s="25"/>
      <c r="F9" s="25"/>
      <c r="G9" s="7"/>
      <c r="H9" s="7"/>
      <c r="I9" s="7"/>
      <c r="J9" s="7"/>
      <c r="K9" s="7"/>
    </row>
    <row r="10" spans="1:12" ht="18.75" x14ac:dyDescent="0.45">
      <c r="A10" s="44" t="s">
        <v>93</v>
      </c>
      <c r="B10" s="44"/>
      <c r="C10" s="44"/>
      <c r="D10" s="44"/>
      <c r="E10" s="26"/>
      <c r="F10" s="7"/>
      <c r="G10" s="7"/>
      <c r="H10" s="7"/>
      <c r="I10" s="7"/>
      <c r="J10" s="7"/>
      <c r="K10" s="7"/>
    </row>
    <row r="11" spans="1:12" ht="18.75" x14ac:dyDescent="0.45">
      <c r="A11" s="15"/>
      <c r="B11" s="16"/>
      <c r="C11" s="16"/>
      <c r="D11" s="16"/>
      <c r="E11" s="16"/>
      <c r="F11" s="7"/>
      <c r="G11" s="7"/>
      <c r="H11" s="7"/>
      <c r="I11" s="7"/>
      <c r="J11" s="7"/>
      <c r="K11" s="7"/>
    </row>
    <row r="12" spans="1:12" s="7" customFormat="1" ht="15" customHeight="1" x14ac:dyDescent="0.45">
      <c r="A12" s="32" t="s">
        <v>86</v>
      </c>
      <c r="B12" s="32" t="s">
        <v>87</v>
      </c>
      <c r="C12" s="32" t="s">
        <v>22</v>
      </c>
      <c r="D12" s="32" t="s">
        <v>88</v>
      </c>
    </row>
    <row r="13" spans="1:12" s="35" customFormat="1" ht="12.75" x14ac:dyDescent="0.2">
      <c r="A13" s="33" t="s">
        <v>89</v>
      </c>
      <c r="B13" s="33" t="s">
        <v>90</v>
      </c>
      <c r="C13" s="33" t="s">
        <v>91</v>
      </c>
      <c r="D13" s="33" t="s">
        <v>92</v>
      </c>
      <c r="E13" s="34"/>
      <c r="G13" s="34"/>
      <c r="H13" s="34"/>
      <c r="I13" s="34"/>
      <c r="J13" s="34"/>
      <c r="K13" s="34"/>
      <c r="L13" s="34"/>
    </row>
    <row r="14" spans="1:12" x14ac:dyDescent="0.25">
      <c r="A14" s="9"/>
      <c r="B14" s="9"/>
      <c r="C14" s="9"/>
      <c r="D14" s="9"/>
    </row>
    <row r="15" spans="1:12" x14ac:dyDescent="0.25">
      <c r="A15" s="9"/>
      <c r="B15" s="9"/>
      <c r="C15" s="9"/>
      <c r="D15" s="9"/>
    </row>
    <row r="16" spans="1:12" x14ac:dyDescent="0.25">
      <c r="A16" s="9"/>
      <c r="B16" s="9"/>
      <c r="C16" s="9"/>
      <c r="D16" s="9"/>
    </row>
    <row r="17" spans="1:5" x14ac:dyDescent="0.25">
      <c r="A17" s="9"/>
      <c r="B17" s="9"/>
      <c r="C17" s="9"/>
      <c r="D17" s="9"/>
    </row>
    <row r="18" spans="1:5" ht="21.75" x14ac:dyDescent="0.25">
      <c r="A18" s="46" t="s">
        <v>0</v>
      </c>
      <c r="B18" s="46"/>
      <c r="C18" s="46"/>
      <c r="D18" s="46"/>
      <c r="E18" s="46"/>
    </row>
    <row r="19" spans="1:5" ht="21.75" x14ac:dyDescent="0.25">
      <c r="A19" s="45" t="s">
        <v>94</v>
      </c>
      <c r="B19" s="45"/>
      <c r="C19" s="45"/>
      <c r="D19" s="45"/>
      <c r="E19" s="45"/>
    </row>
    <row r="20" spans="1:5" ht="18.75" x14ac:dyDescent="0.25">
      <c r="A20" s="2" t="s">
        <v>24</v>
      </c>
      <c r="B20" s="2">
        <v>2021</v>
      </c>
      <c r="C20" s="2">
        <v>2022</v>
      </c>
      <c r="D20" s="2">
        <v>2023</v>
      </c>
      <c r="E20" s="2">
        <v>2024</v>
      </c>
    </row>
    <row r="21" spans="1:5" ht="18.75" x14ac:dyDescent="0.25">
      <c r="A21" s="2" t="s">
        <v>25</v>
      </c>
      <c r="B21" s="12">
        <v>0.91400000000000003</v>
      </c>
      <c r="C21" s="12">
        <v>0.93300000000000005</v>
      </c>
      <c r="D21" s="12">
        <v>0.99199999999999999</v>
      </c>
      <c r="E21" s="12">
        <v>0.92436974789915982</v>
      </c>
    </row>
    <row r="22" spans="1:5" x14ac:dyDescent="0.25">
      <c r="A22" s="1" t="s">
        <v>23</v>
      </c>
      <c r="B22" s="9"/>
      <c r="C22" s="9"/>
      <c r="D22" s="9"/>
    </row>
    <row r="23" spans="1:5" x14ac:dyDescent="0.25">
      <c r="A23" s="9"/>
      <c r="B23" s="9"/>
      <c r="C23" s="9"/>
      <c r="D23" s="9"/>
    </row>
    <row r="24" spans="1:5" x14ac:dyDescent="0.25">
      <c r="A24" s="9"/>
      <c r="B24" s="9"/>
      <c r="C24" s="9"/>
      <c r="D24" s="9"/>
    </row>
    <row r="25" spans="1:5" x14ac:dyDescent="0.25">
      <c r="B25" s="9"/>
      <c r="C25" s="9"/>
      <c r="D25" s="9"/>
    </row>
    <row r="26" spans="1:5" x14ac:dyDescent="0.25">
      <c r="A26" s="9"/>
      <c r="B26" s="9"/>
      <c r="C26" s="9"/>
      <c r="D26" s="9"/>
    </row>
    <row r="27" spans="1:5" x14ac:dyDescent="0.25">
      <c r="A27" s="9"/>
      <c r="B27" s="9"/>
      <c r="C27" s="9"/>
      <c r="D27" s="9"/>
    </row>
    <row r="28" spans="1:5" ht="21.75" x14ac:dyDescent="0.25">
      <c r="A28" s="46" t="s">
        <v>6</v>
      </c>
      <c r="B28" s="46"/>
      <c r="C28" s="46"/>
    </row>
    <row r="29" spans="1:5" ht="21.75" x14ac:dyDescent="0.25">
      <c r="A29" s="45" t="s">
        <v>106</v>
      </c>
      <c r="B29" s="45"/>
      <c r="C29" s="45"/>
    </row>
    <row r="30" spans="1:5" ht="18.75" x14ac:dyDescent="0.25">
      <c r="A30" s="2" t="s">
        <v>1</v>
      </c>
      <c r="B30" s="2" t="s">
        <v>2</v>
      </c>
      <c r="C30" s="2" t="s">
        <v>27</v>
      </c>
    </row>
    <row r="31" spans="1:5" ht="18.75" x14ac:dyDescent="0.25">
      <c r="A31" s="2" t="s">
        <v>4</v>
      </c>
      <c r="B31" s="3">
        <v>10</v>
      </c>
      <c r="C31" s="12">
        <f>B31/$B$35</f>
        <v>0.7142857142857143</v>
      </c>
      <c r="D31" s="36"/>
    </row>
    <row r="32" spans="1:5" ht="18.75" x14ac:dyDescent="0.25">
      <c r="A32" s="2" t="s">
        <v>5</v>
      </c>
      <c r="B32" s="3">
        <v>2</v>
      </c>
      <c r="C32" s="12">
        <f t="shared" ref="C32:C34" si="0">B32/$B$35</f>
        <v>0.14285714285714285</v>
      </c>
      <c r="D32" s="36"/>
    </row>
    <row r="33" spans="1:11" ht="18.75" x14ac:dyDescent="0.25">
      <c r="A33" s="2" t="s">
        <v>29</v>
      </c>
      <c r="B33" s="3">
        <v>1</v>
      </c>
      <c r="C33" s="12">
        <f t="shared" si="0"/>
        <v>7.1428571428571425E-2</v>
      </c>
      <c r="D33" s="36"/>
    </row>
    <row r="34" spans="1:11" ht="18.75" x14ac:dyDescent="0.25">
      <c r="A34" s="2" t="s">
        <v>107</v>
      </c>
      <c r="B34" s="3">
        <v>1</v>
      </c>
      <c r="C34" s="12">
        <f t="shared" si="0"/>
        <v>7.1428571428571425E-2</v>
      </c>
      <c r="D34" s="36"/>
    </row>
    <row r="35" spans="1:11" ht="18.75" x14ac:dyDescent="0.25">
      <c r="A35" s="19" t="s">
        <v>47</v>
      </c>
      <c r="B35" s="4">
        <f>SUM(B31:B34)</f>
        <v>14</v>
      </c>
      <c r="C35" s="10">
        <f>SUM(C31:C34)</f>
        <v>1</v>
      </c>
      <c r="D35" s="36"/>
    </row>
    <row r="36" spans="1:11" x14ac:dyDescent="0.25">
      <c r="A36" s="1" t="s">
        <v>23</v>
      </c>
      <c r="D36" s="36"/>
    </row>
    <row r="37" spans="1:11" x14ac:dyDescent="0.25">
      <c r="A37" s="1" t="s">
        <v>28</v>
      </c>
      <c r="D37" s="36"/>
    </row>
    <row r="40" spans="1:11" ht="21.75" x14ac:dyDescent="0.25">
      <c r="A40" s="46" t="s">
        <v>15</v>
      </c>
      <c r="B40" s="46"/>
      <c r="C40" s="46"/>
      <c r="D40" s="46"/>
      <c r="E40" s="46"/>
      <c r="F40" s="46"/>
      <c r="G40" s="46"/>
      <c r="H40" s="46"/>
    </row>
    <row r="41" spans="1:11" ht="21.75" x14ac:dyDescent="0.25">
      <c r="A41" s="45" t="s">
        <v>105</v>
      </c>
      <c r="B41" s="45"/>
      <c r="C41" s="45"/>
      <c r="D41" s="45"/>
      <c r="E41" s="45"/>
      <c r="F41" s="45"/>
      <c r="G41" s="45"/>
      <c r="H41" s="45"/>
    </row>
    <row r="42" spans="1:11" ht="18.75" x14ac:dyDescent="0.25">
      <c r="A42" s="49" t="s">
        <v>30</v>
      </c>
      <c r="B42" s="49" t="s">
        <v>7</v>
      </c>
      <c r="C42" s="49"/>
      <c r="D42" s="49"/>
      <c r="E42" s="49"/>
      <c r="F42" s="49"/>
      <c r="G42" s="49"/>
      <c r="H42" s="49"/>
    </row>
    <row r="43" spans="1:11" ht="18.75" x14ac:dyDescent="0.25">
      <c r="A43" s="49"/>
      <c r="B43" s="5" t="s">
        <v>8</v>
      </c>
      <c r="C43" s="2" t="s">
        <v>9</v>
      </c>
      <c r="D43" s="2" t="s">
        <v>10</v>
      </c>
      <c r="E43" s="2" t="s">
        <v>11</v>
      </c>
      <c r="F43" s="2" t="s">
        <v>12</v>
      </c>
      <c r="G43" s="2" t="s">
        <v>13</v>
      </c>
      <c r="H43" s="2" t="s">
        <v>14</v>
      </c>
    </row>
    <row r="44" spans="1:11" ht="18.75" x14ac:dyDescent="0.25">
      <c r="A44" s="2" t="s">
        <v>31</v>
      </c>
      <c r="B44" s="21">
        <f>8/14</f>
        <v>0.5714285714285714</v>
      </c>
      <c r="C44" s="21">
        <f>5/14</f>
        <v>0.35714285714285715</v>
      </c>
      <c r="D44" s="21">
        <f>1/14</f>
        <v>7.1428571428571425E-2</v>
      </c>
      <c r="E44" s="21">
        <f t="shared" ref="E44:G45" si="1">0/14</f>
        <v>0</v>
      </c>
      <c r="F44" s="21">
        <f t="shared" si="1"/>
        <v>0</v>
      </c>
      <c r="G44" s="21">
        <f t="shared" si="1"/>
        <v>0</v>
      </c>
      <c r="H44" s="22">
        <f>SUM(B44:G44)</f>
        <v>1</v>
      </c>
      <c r="I44" s="14"/>
      <c r="K44" s="11"/>
    </row>
    <row r="45" spans="1:11" ht="18.75" x14ac:dyDescent="0.25">
      <c r="A45" s="2" t="s">
        <v>32</v>
      </c>
      <c r="B45" s="21">
        <f>7/14</f>
        <v>0.5</v>
      </c>
      <c r="C45" s="21">
        <f>6/14</f>
        <v>0.42857142857142855</v>
      </c>
      <c r="D45" s="21">
        <f>1/14</f>
        <v>7.1428571428571425E-2</v>
      </c>
      <c r="E45" s="21">
        <f t="shared" si="1"/>
        <v>0</v>
      </c>
      <c r="F45" s="21">
        <f t="shared" si="1"/>
        <v>0</v>
      </c>
      <c r="G45" s="21">
        <f t="shared" si="1"/>
        <v>0</v>
      </c>
      <c r="H45" s="22">
        <f t="shared" ref="H45:H47" si="2">SUM(B45:G45)</f>
        <v>1</v>
      </c>
      <c r="I45" s="14"/>
      <c r="K45" s="11"/>
    </row>
    <row r="46" spans="1:11" ht="18.75" x14ac:dyDescent="0.25">
      <c r="A46" s="2" t="s">
        <v>33</v>
      </c>
      <c r="B46" s="21">
        <f>8/14</f>
        <v>0.5714285714285714</v>
      </c>
      <c r="C46" s="21">
        <f>5/14</f>
        <v>0.35714285714285715</v>
      </c>
      <c r="D46" s="21">
        <f>0/14</f>
        <v>0</v>
      </c>
      <c r="E46" s="21">
        <f>1/14</f>
        <v>7.1428571428571425E-2</v>
      </c>
      <c r="F46" s="21">
        <f>0/14</f>
        <v>0</v>
      </c>
      <c r="G46" s="21">
        <f>0/14</f>
        <v>0</v>
      </c>
      <c r="H46" s="22">
        <f t="shared" si="2"/>
        <v>1</v>
      </c>
      <c r="I46" s="14"/>
      <c r="K46" s="11"/>
    </row>
    <row r="47" spans="1:11" ht="18.75" x14ac:dyDescent="0.25">
      <c r="A47" s="2" t="s">
        <v>34</v>
      </c>
      <c r="B47" s="37">
        <f>8/14</f>
        <v>0.5714285714285714</v>
      </c>
      <c r="C47" s="37">
        <f>6/14</f>
        <v>0.42857142857142855</v>
      </c>
      <c r="D47" s="37">
        <f>0/14</f>
        <v>0</v>
      </c>
      <c r="E47" s="37">
        <f>0/14</f>
        <v>0</v>
      </c>
      <c r="F47" s="37">
        <f>0/14</f>
        <v>0</v>
      </c>
      <c r="G47" s="37">
        <f>0/14</f>
        <v>0</v>
      </c>
      <c r="H47" s="38">
        <f t="shared" si="2"/>
        <v>1</v>
      </c>
      <c r="I47" s="14"/>
      <c r="K47" s="11"/>
    </row>
    <row r="48" spans="1:11" x14ac:dyDescent="0.25">
      <c r="A48" s="1" t="s">
        <v>23</v>
      </c>
      <c r="B48" s="14"/>
    </row>
    <row r="49" spans="1:11" x14ac:dyDescent="0.25">
      <c r="A49" s="1" t="s">
        <v>26</v>
      </c>
      <c r="B49" s="14"/>
      <c r="D49" s="36"/>
    </row>
    <row r="50" spans="1:11" x14ac:dyDescent="0.25">
      <c r="A50" s="1"/>
      <c r="B50" s="14"/>
      <c r="D50" s="36"/>
    </row>
    <row r="51" spans="1:11" x14ac:dyDescent="0.25">
      <c r="A51" s="1"/>
      <c r="B51" s="14"/>
      <c r="D51" s="36"/>
    </row>
    <row r="52" spans="1:11" ht="21.75" x14ac:dyDescent="0.25">
      <c r="A52" s="46" t="s">
        <v>16</v>
      </c>
      <c r="B52" s="46"/>
      <c r="C52" s="46"/>
      <c r="D52" s="46"/>
      <c r="E52" s="46"/>
      <c r="F52" s="46"/>
      <c r="G52" s="46"/>
      <c r="H52" s="46"/>
    </row>
    <row r="53" spans="1:11" ht="21.75" x14ac:dyDescent="0.25">
      <c r="A53" s="45" t="s">
        <v>104</v>
      </c>
      <c r="B53" s="45"/>
      <c r="C53" s="45"/>
      <c r="D53" s="45"/>
      <c r="E53" s="45"/>
      <c r="F53" s="45"/>
      <c r="G53" s="45"/>
      <c r="H53" s="45"/>
    </row>
    <row r="54" spans="1:11" ht="18.75" x14ac:dyDescent="0.25">
      <c r="A54" s="49" t="s">
        <v>35</v>
      </c>
      <c r="B54" s="49" t="s">
        <v>7</v>
      </c>
      <c r="C54" s="49"/>
      <c r="D54" s="49"/>
      <c r="E54" s="49"/>
      <c r="F54" s="49"/>
      <c r="G54" s="49"/>
      <c r="H54" s="49"/>
    </row>
    <row r="55" spans="1:11" ht="18.75" x14ac:dyDescent="0.25">
      <c r="A55" s="49"/>
      <c r="B55" s="5" t="s">
        <v>8</v>
      </c>
      <c r="C55" s="2" t="s">
        <v>9</v>
      </c>
      <c r="D55" s="2" t="s">
        <v>10</v>
      </c>
      <c r="E55" s="2" t="s">
        <v>11</v>
      </c>
      <c r="F55" s="2" t="s">
        <v>12</v>
      </c>
      <c r="G55" s="2" t="s">
        <v>13</v>
      </c>
      <c r="H55" s="2" t="s">
        <v>14</v>
      </c>
    </row>
    <row r="56" spans="1:11" ht="18.75" x14ac:dyDescent="0.25">
      <c r="A56" s="2" t="s">
        <v>36</v>
      </c>
      <c r="B56" s="23">
        <f>8/14</f>
        <v>0.5714285714285714</v>
      </c>
      <c r="C56" s="23">
        <f>5/14</f>
        <v>0.35714285714285715</v>
      </c>
      <c r="D56" s="21">
        <f>0/14</f>
        <v>0</v>
      </c>
      <c r="E56" s="21">
        <f>1/14</f>
        <v>7.1428571428571425E-2</v>
      </c>
      <c r="F56" s="21">
        <f>0/14</f>
        <v>0</v>
      </c>
      <c r="G56" s="21">
        <f>0/14</f>
        <v>0</v>
      </c>
      <c r="H56" s="22">
        <f t="shared" ref="H56:H57" si="3">SUM(B56:G56)</f>
        <v>1</v>
      </c>
      <c r="I56" s="14"/>
      <c r="K56" s="11"/>
    </row>
    <row r="57" spans="1:11" ht="18.75" x14ac:dyDescent="0.25">
      <c r="A57" s="2" t="s">
        <v>37</v>
      </c>
      <c r="B57" s="23">
        <f>5/14</f>
        <v>0.35714285714285715</v>
      </c>
      <c r="C57" s="23">
        <f>8/14</f>
        <v>0.5714285714285714</v>
      </c>
      <c r="D57" s="21">
        <f>0/14</f>
        <v>0</v>
      </c>
      <c r="E57" s="21">
        <f>1/14</f>
        <v>7.1428571428571425E-2</v>
      </c>
      <c r="F57" s="21">
        <f>0/14</f>
        <v>0</v>
      </c>
      <c r="G57" s="21">
        <f>0/14</f>
        <v>0</v>
      </c>
      <c r="H57" s="22">
        <f t="shared" si="3"/>
        <v>1</v>
      </c>
      <c r="I57" s="14"/>
      <c r="K57" s="11"/>
    </row>
    <row r="58" spans="1:11" x14ac:dyDescent="0.25">
      <c r="A58" s="1" t="s">
        <v>23</v>
      </c>
      <c r="B58" s="13"/>
      <c r="C58" s="13"/>
      <c r="D58" s="36"/>
    </row>
    <row r="59" spans="1:11" x14ac:dyDescent="0.25">
      <c r="A59" s="1"/>
      <c r="B59" s="13"/>
      <c r="D59" s="36"/>
    </row>
    <row r="60" spans="1:11" x14ac:dyDescent="0.25">
      <c r="D60" s="36"/>
    </row>
    <row r="62" spans="1:11" ht="21.75" x14ac:dyDescent="0.25">
      <c r="A62" s="46" t="s">
        <v>19</v>
      </c>
      <c r="B62" s="46"/>
      <c r="C62" s="46"/>
      <c r="D62" s="46"/>
      <c r="E62" s="46"/>
      <c r="F62" s="46"/>
      <c r="G62" s="46"/>
      <c r="H62" s="46"/>
    </row>
    <row r="63" spans="1:11" ht="21.75" x14ac:dyDescent="0.25">
      <c r="A63" s="46" t="s">
        <v>103</v>
      </c>
      <c r="B63" s="46"/>
      <c r="C63" s="46"/>
      <c r="D63" s="46"/>
      <c r="E63" s="46"/>
      <c r="F63" s="46"/>
      <c r="G63" s="46"/>
      <c r="H63" s="46"/>
    </row>
    <row r="64" spans="1:11" ht="18.75" x14ac:dyDescent="0.25">
      <c r="A64" s="49" t="s">
        <v>38</v>
      </c>
      <c r="B64" s="49" t="s">
        <v>7</v>
      </c>
      <c r="C64" s="49"/>
      <c r="D64" s="49"/>
      <c r="E64" s="49"/>
      <c r="F64" s="49"/>
      <c r="G64" s="49"/>
      <c r="H64" s="49"/>
    </row>
    <row r="65" spans="1:11" ht="18.75" x14ac:dyDescent="0.25">
      <c r="A65" s="49"/>
      <c r="B65" s="2" t="s">
        <v>8</v>
      </c>
      <c r="C65" s="2" t="s">
        <v>9</v>
      </c>
      <c r="D65" s="2" t="s">
        <v>10</v>
      </c>
      <c r="E65" s="2" t="s">
        <v>11</v>
      </c>
      <c r="F65" s="2" t="s">
        <v>12</v>
      </c>
      <c r="G65" s="2" t="s">
        <v>13</v>
      </c>
      <c r="H65" s="2" t="s">
        <v>14</v>
      </c>
    </row>
    <row r="66" spans="1:11" ht="18.75" x14ac:dyDescent="0.25">
      <c r="A66" s="2" t="s">
        <v>39</v>
      </c>
      <c r="B66" s="23">
        <f>8/14</f>
        <v>0.5714285714285714</v>
      </c>
      <c r="C66" s="23">
        <f>5/14</f>
        <v>0.35714285714285715</v>
      </c>
      <c r="D66" s="21">
        <f>0/14</f>
        <v>0</v>
      </c>
      <c r="E66" s="21">
        <f>0/14</f>
        <v>0</v>
      </c>
      <c r="F66" s="21">
        <f>0/14</f>
        <v>0</v>
      </c>
      <c r="G66" s="21">
        <f>1/14</f>
        <v>7.1428571428571425E-2</v>
      </c>
      <c r="H66" s="22">
        <f t="shared" ref="H66" si="4">SUM(B66:G66)</f>
        <v>1</v>
      </c>
      <c r="I66" s="14"/>
      <c r="K66" s="11"/>
    </row>
    <row r="67" spans="1:11" x14ac:dyDescent="0.25">
      <c r="A67" s="1" t="s">
        <v>23</v>
      </c>
      <c r="B67" s="13"/>
    </row>
    <row r="68" spans="1:11" x14ac:dyDescent="0.25">
      <c r="A68" s="1"/>
      <c r="B68" s="13"/>
      <c r="D68" s="36"/>
    </row>
    <row r="69" spans="1:11" x14ac:dyDescent="0.25">
      <c r="B69" s="13"/>
      <c r="D69" s="36"/>
    </row>
    <row r="70" spans="1:11" x14ac:dyDescent="0.25">
      <c r="B70" s="11"/>
      <c r="D70" s="36"/>
    </row>
    <row r="71" spans="1:11" ht="21.75" x14ac:dyDescent="0.25">
      <c r="A71" s="46" t="s">
        <v>76</v>
      </c>
      <c r="B71" s="46"/>
      <c r="C71" s="46"/>
      <c r="D71" s="46"/>
      <c r="E71" s="46"/>
      <c r="F71" s="46"/>
      <c r="G71" s="46"/>
      <c r="H71" s="46"/>
    </row>
    <row r="72" spans="1:11" ht="21.75" x14ac:dyDescent="0.25">
      <c r="A72" s="45" t="s">
        <v>102</v>
      </c>
      <c r="B72" s="45"/>
      <c r="C72" s="45"/>
      <c r="D72" s="45"/>
      <c r="E72" s="45"/>
      <c r="F72" s="45"/>
      <c r="G72" s="45"/>
      <c r="H72" s="45"/>
    </row>
    <row r="73" spans="1:11" ht="18" x14ac:dyDescent="0.25">
      <c r="A73" s="47" t="s">
        <v>40</v>
      </c>
      <c r="B73" s="47" t="s">
        <v>7</v>
      </c>
      <c r="C73" s="47"/>
      <c r="D73" s="47"/>
      <c r="E73" s="47"/>
      <c r="F73" s="47"/>
      <c r="G73" s="47"/>
      <c r="H73" s="47"/>
    </row>
    <row r="74" spans="1:11" ht="18.75" x14ac:dyDescent="0.25">
      <c r="A74" s="47"/>
      <c r="B74" s="2" t="s">
        <v>8</v>
      </c>
      <c r="C74" s="2" t="s">
        <v>9</v>
      </c>
      <c r="D74" s="2" t="s">
        <v>10</v>
      </c>
      <c r="E74" s="2" t="s">
        <v>11</v>
      </c>
      <c r="F74" s="2" t="s">
        <v>12</v>
      </c>
      <c r="G74" s="2" t="s">
        <v>13</v>
      </c>
      <c r="H74" s="2" t="s">
        <v>14</v>
      </c>
    </row>
    <row r="75" spans="1:11" ht="18.75" x14ac:dyDescent="0.25">
      <c r="A75" s="5" t="s">
        <v>18</v>
      </c>
      <c r="B75" s="23">
        <f>6/14</f>
        <v>0.42857142857142855</v>
      </c>
      <c r="C75" s="23">
        <f>7/14</f>
        <v>0.5</v>
      </c>
      <c r="D75" s="21">
        <f>0/14</f>
        <v>0</v>
      </c>
      <c r="E75" s="21">
        <f>0/14</f>
        <v>0</v>
      </c>
      <c r="F75" s="21">
        <f>0/14</f>
        <v>0</v>
      </c>
      <c r="G75" s="21">
        <f>1/14</f>
        <v>7.1428571428571425E-2</v>
      </c>
      <c r="H75" s="22">
        <f t="shared" ref="H75:H76" si="5">SUM(B75:G75)</f>
        <v>1</v>
      </c>
      <c r="I75" s="14"/>
      <c r="K75" s="11"/>
    </row>
    <row r="76" spans="1:11" ht="18.75" x14ac:dyDescent="0.25">
      <c r="A76" s="5" t="s">
        <v>41</v>
      </c>
      <c r="B76" s="23">
        <f>6/14</f>
        <v>0.42857142857142855</v>
      </c>
      <c r="C76" s="23">
        <f>7/14</f>
        <v>0.5</v>
      </c>
      <c r="D76" s="21">
        <f>1/14</f>
        <v>7.1428571428571425E-2</v>
      </c>
      <c r="E76" s="21">
        <f>0/14</f>
        <v>0</v>
      </c>
      <c r="F76" s="21">
        <f>0/14</f>
        <v>0</v>
      </c>
      <c r="G76" s="21">
        <f>0/14</f>
        <v>0</v>
      </c>
      <c r="H76" s="22">
        <f t="shared" si="5"/>
        <v>1</v>
      </c>
      <c r="I76" s="14"/>
      <c r="K76" s="11"/>
    </row>
    <row r="77" spans="1:11" x14ac:dyDescent="0.25">
      <c r="A77" s="1" t="s">
        <v>23</v>
      </c>
      <c r="B77" s="11"/>
      <c r="C77" s="11"/>
    </row>
    <row r="78" spans="1:11" x14ac:dyDescent="0.25">
      <c r="A78" s="1" t="s">
        <v>26</v>
      </c>
      <c r="B78" s="39"/>
      <c r="K78" s="11"/>
    </row>
    <row r="79" spans="1:11" x14ac:dyDescent="0.25">
      <c r="B79" s="36"/>
    </row>
    <row r="80" spans="1:11" x14ac:dyDescent="0.25">
      <c r="B80" s="36"/>
    </row>
    <row r="82" spans="1:8" ht="21.75" x14ac:dyDescent="0.25">
      <c r="A82" s="46" t="s">
        <v>77</v>
      </c>
      <c r="B82" s="46"/>
      <c r="C82" s="46"/>
      <c r="D82" s="20"/>
      <c r="E82" s="20"/>
      <c r="F82" s="20"/>
      <c r="G82" s="20"/>
      <c r="H82" s="20"/>
    </row>
    <row r="83" spans="1:8" ht="21.75" x14ac:dyDescent="0.25">
      <c r="A83" s="46" t="s">
        <v>95</v>
      </c>
      <c r="B83" s="46"/>
      <c r="C83" s="46"/>
      <c r="D83" s="20"/>
      <c r="E83" s="20"/>
      <c r="F83" s="20"/>
      <c r="G83" s="20"/>
      <c r="H83" s="20"/>
    </row>
    <row r="84" spans="1:8" ht="18.75" x14ac:dyDescent="0.45">
      <c r="A84" s="29" t="s">
        <v>46</v>
      </c>
      <c r="B84" s="2" t="s">
        <v>84</v>
      </c>
      <c r="C84" s="30" t="s">
        <v>75</v>
      </c>
    </row>
    <row r="85" spans="1:8" ht="18.75" x14ac:dyDescent="0.45">
      <c r="A85" s="19" t="s">
        <v>44</v>
      </c>
      <c r="B85" s="31">
        <v>13</v>
      </c>
      <c r="C85" s="23">
        <f>B85/14</f>
        <v>0.9285714285714286</v>
      </c>
    </row>
    <row r="86" spans="1:8" ht="18.75" x14ac:dyDescent="0.45">
      <c r="A86" s="19" t="s">
        <v>43</v>
      </c>
      <c r="B86" s="17">
        <v>6</v>
      </c>
      <c r="C86" s="23">
        <f>B86/14</f>
        <v>0.42857142857142855</v>
      </c>
    </row>
    <row r="87" spans="1:8" ht="18.75" x14ac:dyDescent="0.45">
      <c r="A87" s="19" t="s">
        <v>42</v>
      </c>
      <c r="B87" s="17">
        <v>5</v>
      </c>
      <c r="C87" s="23">
        <f>B87/14</f>
        <v>0.35714285714285715</v>
      </c>
    </row>
    <row r="88" spans="1:8" ht="18.75" x14ac:dyDescent="0.45">
      <c r="A88" s="19" t="s">
        <v>45</v>
      </c>
      <c r="B88" s="17">
        <v>2</v>
      </c>
      <c r="C88" s="23">
        <f>B88/14</f>
        <v>0.14285714285714285</v>
      </c>
    </row>
    <row r="89" spans="1:8" x14ac:dyDescent="0.25">
      <c r="A89" s="1" t="s">
        <v>23</v>
      </c>
      <c r="B89" s="13"/>
    </row>
    <row r="90" spans="1:8" x14ac:dyDescent="0.25">
      <c r="A90" s="1" t="s">
        <v>48</v>
      </c>
      <c r="B90" s="13"/>
    </row>
    <row r="94" spans="1:8" ht="21.75" x14ac:dyDescent="0.25">
      <c r="A94" s="46" t="s">
        <v>78</v>
      </c>
      <c r="B94" s="46"/>
      <c r="C94" s="46"/>
      <c r="D94" s="20"/>
      <c r="E94" s="20"/>
      <c r="F94" s="20"/>
      <c r="G94" s="20"/>
      <c r="H94" s="20"/>
    </row>
    <row r="95" spans="1:8" ht="21.75" x14ac:dyDescent="0.25">
      <c r="A95" s="46" t="s">
        <v>96</v>
      </c>
      <c r="B95" s="46"/>
      <c r="C95" s="46"/>
      <c r="D95" s="20"/>
      <c r="E95" s="20"/>
      <c r="F95" s="20"/>
      <c r="G95" s="20"/>
      <c r="H95" s="20"/>
    </row>
    <row r="96" spans="1:8" ht="18.75" x14ac:dyDescent="0.45">
      <c r="A96" s="18" t="s">
        <v>49</v>
      </c>
      <c r="B96" s="2" t="s">
        <v>84</v>
      </c>
      <c r="C96" s="18" t="s">
        <v>75</v>
      </c>
    </row>
    <row r="97" spans="1:11" ht="18.75" x14ac:dyDescent="0.45">
      <c r="A97" s="19" t="s">
        <v>51</v>
      </c>
      <c r="B97" s="17">
        <v>13</v>
      </c>
      <c r="C97" s="23">
        <f>B97/14</f>
        <v>0.9285714285714286</v>
      </c>
    </row>
    <row r="98" spans="1:11" ht="18.75" x14ac:dyDescent="0.45">
      <c r="A98" s="19" t="s">
        <v>50</v>
      </c>
      <c r="B98" s="17">
        <v>6</v>
      </c>
      <c r="C98" s="23">
        <f>B98/14</f>
        <v>0.42857142857142855</v>
      </c>
      <c r="K98" s="11"/>
    </row>
    <row r="99" spans="1:11" ht="18.75" x14ac:dyDescent="0.45">
      <c r="A99" s="19" t="s">
        <v>53</v>
      </c>
      <c r="B99" s="17">
        <v>4</v>
      </c>
      <c r="C99" s="23">
        <f>B99/14</f>
        <v>0.2857142857142857</v>
      </c>
    </row>
    <row r="100" spans="1:11" ht="18.75" x14ac:dyDescent="0.45">
      <c r="A100" s="19" t="s">
        <v>52</v>
      </c>
      <c r="B100" s="17">
        <v>2</v>
      </c>
      <c r="C100" s="23">
        <f>B100/14</f>
        <v>0.14285714285714285</v>
      </c>
    </row>
    <row r="101" spans="1:11" x14ac:dyDescent="0.25">
      <c r="A101" s="1" t="s">
        <v>23</v>
      </c>
    </row>
    <row r="102" spans="1:11" x14ac:dyDescent="0.25">
      <c r="A102" s="1" t="s">
        <v>48</v>
      </c>
    </row>
    <row r="105" spans="1:11" ht="21.75" x14ac:dyDescent="0.25">
      <c r="A105" s="46" t="s">
        <v>79</v>
      </c>
      <c r="B105" s="46"/>
      <c r="C105" s="46"/>
    </row>
    <row r="106" spans="1:11" ht="21.75" x14ac:dyDescent="0.25">
      <c r="A106" s="45" t="s">
        <v>97</v>
      </c>
      <c r="B106" s="45"/>
      <c r="C106" s="45"/>
    </row>
    <row r="107" spans="1:11" ht="18.75" x14ac:dyDescent="0.45">
      <c r="A107" s="18" t="s">
        <v>60</v>
      </c>
      <c r="B107" s="18" t="s">
        <v>84</v>
      </c>
      <c r="C107" s="18" t="s">
        <v>3</v>
      </c>
    </row>
    <row r="108" spans="1:11" ht="18.75" x14ac:dyDescent="0.45">
      <c r="A108" s="19" t="s">
        <v>56</v>
      </c>
      <c r="B108" s="17">
        <v>1</v>
      </c>
      <c r="C108" s="23">
        <f>B108/$B$112</f>
        <v>7.1428571428571425E-2</v>
      </c>
      <c r="D108" s="40"/>
    </row>
    <row r="109" spans="1:11" ht="18.75" x14ac:dyDescent="0.45">
      <c r="A109" s="19" t="s">
        <v>57</v>
      </c>
      <c r="B109" s="17">
        <v>5</v>
      </c>
      <c r="C109" s="23">
        <f t="shared" ref="C109:C111" si="6">B109/$B$112</f>
        <v>0.35714285714285715</v>
      </c>
      <c r="D109" s="36"/>
    </row>
    <row r="110" spans="1:11" ht="18.75" x14ac:dyDescent="0.45">
      <c r="A110" s="19" t="s">
        <v>58</v>
      </c>
      <c r="B110" s="17">
        <v>7</v>
      </c>
      <c r="C110" s="23">
        <f t="shared" si="6"/>
        <v>0.5</v>
      </c>
      <c r="D110" s="36"/>
    </row>
    <row r="111" spans="1:11" ht="18.75" x14ac:dyDescent="0.45">
      <c r="A111" s="19" t="s">
        <v>59</v>
      </c>
      <c r="B111" s="17">
        <v>1</v>
      </c>
      <c r="C111" s="23">
        <f t="shared" si="6"/>
        <v>7.1428571428571425E-2</v>
      </c>
      <c r="D111" s="36"/>
    </row>
    <row r="112" spans="1:11" ht="18.75" x14ac:dyDescent="0.45">
      <c r="A112" s="19" t="s">
        <v>47</v>
      </c>
      <c r="B112" s="17">
        <f>SUM(B108:B111)</f>
        <v>14</v>
      </c>
      <c r="C112" s="24">
        <f>SUM(C108:C111)</f>
        <v>1</v>
      </c>
    </row>
    <row r="113" spans="1:4" x14ac:dyDescent="0.25">
      <c r="A113" s="1" t="s">
        <v>23</v>
      </c>
    </row>
    <row r="114" spans="1:4" x14ac:dyDescent="0.25">
      <c r="A114" s="1" t="s">
        <v>26</v>
      </c>
    </row>
    <row r="118" spans="1:4" ht="21.75" x14ac:dyDescent="0.25">
      <c r="A118" s="46" t="s">
        <v>80</v>
      </c>
      <c r="B118" s="46"/>
      <c r="C118" s="46"/>
    </row>
    <row r="119" spans="1:4" ht="21.75" x14ac:dyDescent="0.25">
      <c r="A119" s="45" t="s">
        <v>98</v>
      </c>
      <c r="B119" s="45"/>
      <c r="C119" s="45"/>
    </row>
    <row r="120" spans="1:4" ht="18.75" x14ac:dyDescent="0.45">
      <c r="A120" s="18" t="s">
        <v>62</v>
      </c>
      <c r="B120" s="18" t="s">
        <v>84</v>
      </c>
      <c r="C120" s="18" t="s">
        <v>3</v>
      </c>
    </row>
    <row r="121" spans="1:4" ht="18.75" x14ac:dyDescent="0.45">
      <c r="A121" s="19" t="s">
        <v>63</v>
      </c>
      <c r="B121" s="17">
        <v>0</v>
      </c>
      <c r="C121" s="23">
        <f>B121/$B$126</f>
        <v>0</v>
      </c>
      <c r="D121" s="36"/>
    </row>
    <row r="122" spans="1:4" ht="18.75" x14ac:dyDescent="0.45">
      <c r="A122" s="28" t="s">
        <v>83</v>
      </c>
      <c r="B122" s="17">
        <v>0</v>
      </c>
      <c r="C122" s="23">
        <f t="shared" ref="C122:C125" si="7">B122/$B$126</f>
        <v>0</v>
      </c>
      <c r="D122" s="36"/>
    </row>
    <row r="123" spans="1:4" ht="18.75" x14ac:dyDescent="0.45">
      <c r="A123" s="27" t="s">
        <v>81</v>
      </c>
      <c r="B123" s="17">
        <v>4</v>
      </c>
      <c r="C123" s="23">
        <f t="shared" si="7"/>
        <v>0.2857142857142857</v>
      </c>
      <c r="D123" s="36"/>
    </row>
    <row r="124" spans="1:4" ht="18.75" x14ac:dyDescent="0.45">
      <c r="A124" s="27" t="s">
        <v>82</v>
      </c>
      <c r="B124" s="17">
        <v>5</v>
      </c>
      <c r="C124" s="23">
        <f t="shared" si="7"/>
        <v>0.35714285714285715</v>
      </c>
    </row>
    <row r="125" spans="1:4" ht="18.75" x14ac:dyDescent="0.45">
      <c r="A125" s="19" t="s">
        <v>64</v>
      </c>
      <c r="B125" s="17">
        <v>5</v>
      </c>
      <c r="C125" s="23">
        <f t="shared" si="7"/>
        <v>0.35714285714285715</v>
      </c>
    </row>
    <row r="126" spans="1:4" ht="18.75" x14ac:dyDescent="0.45">
      <c r="A126" s="19" t="s">
        <v>47</v>
      </c>
      <c r="B126" s="17">
        <f>SUM(B121:B125)</f>
        <v>14</v>
      </c>
      <c r="C126" s="24">
        <f>SUM(C121:C125)</f>
        <v>1</v>
      </c>
    </row>
    <row r="127" spans="1:4" x14ac:dyDescent="0.25">
      <c r="A127" s="1" t="s">
        <v>23</v>
      </c>
    </row>
    <row r="128" spans="1:4" x14ac:dyDescent="0.25">
      <c r="B128" s="36"/>
    </row>
    <row r="129" spans="1:11" x14ac:dyDescent="0.25">
      <c r="B129" s="36"/>
    </row>
    <row r="130" spans="1:11" x14ac:dyDescent="0.25">
      <c r="B130" s="36"/>
    </row>
    <row r="133" spans="1:11" ht="21.75" x14ac:dyDescent="0.25">
      <c r="A133" s="46" t="s">
        <v>54</v>
      </c>
      <c r="B133" s="46"/>
      <c r="C133" s="46"/>
      <c r="D133" s="46"/>
      <c r="E133" s="46"/>
      <c r="F133" s="46"/>
      <c r="G133" s="46"/>
      <c r="H133" s="46"/>
    </row>
    <row r="134" spans="1:11" ht="21.75" x14ac:dyDescent="0.25">
      <c r="A134" s="45" t="s">
        <v>99</v>
      </c>
      <c r="B134" s="45"/>
      <c r="C134" s="45"/>
      <c r="D134" s="45"/>
      <c r="E134" s="45"/>
      <c r="F134" s="45"/>
      <c r="G134" s="45"/>
      <c r="H134" s="45"/>
    </row>
    <row r="135" spans="1:11" ht="18" x14ac:dyDescent="0.25">
      <c r="A135" s="47" t="s">
        <v>67</v>
      </c>
      <c r="B135" s="47" t="s">
        <v>7</v>
      </c>
      <c r="C135" s="47"/>
      <c r="D135" s="47"/>
      <c r="E135" s="47"/>
      <c r="F135" s="47"/>
      <c r="G135" s="47"/>
      <c r="H135" s="47"/>
    </row>
    <row r="136" spans="1:11" ht="18.75" x14ac:dyDescent="0.25">
      <c r="A136" s="47"/>
      <c r="B136" s="2" t="s">
        <v>8</v>
      </c>
      <c r="C136" s="2" t="s">
        <v>9</v>
      </c>
      <c r="D136" s="2" t="s">
        <v>10</v>
      </c>
      <c r="E136" s="2" t="s">
        <v>11</v>
      </c>
      <c r="F136" s="2" t="s">
        <v>12</v>
      </c>
      <c r="G136" s="2" t="s">
        <v>13</v>
      </c>
      <c r="H136" s="2" t="s">
        <v>14</v>
      </c>
    </row>
    <row r="137" spans="1:11" ht="18.75" x14ac:dyDescent="0.25">
      <c r="A137" s="5" t="s">
        <v>65</v>
      </c>
      <c r="B137" s="23">
        <f>8/14</f>
        <v>0.5714285714285714</v>
      </c>
      <c r="C137" s="23">
        <f>5/14</f>
        <v>0.35714285714285715</v>
      </c>
      <c r="D137" s="21">
        <f>0/14</f>
        <v>0</v>
      </c>
      <c r="E137" s="21">
        <f>1/14</f>
        <v>7.1428571428571425E-2</v>
      </c>
      <c r="F137" s="21">
        <f>0/14</f>
        <v>0</v>
      </c>
      <c r="G137" s="21">
        <f>0/14</f>
        <v>0</v>
      </c>
      <c r="H137" s="22">
        <f t="shared" ref="H137:H138" si="8">SUM(B137:G137)</f>
        <v>1</v>
      </c>
      <c r="I137" s="14"/>
      <c r="K137" s="11"/>
    </row>
    <row r="138" spans="1:11" ht="18.75" x14ac:dyDescent="0.25">
      <c r="A138" s="5" t="s">
        <v>66</v>
      </c>
      <c r="B138" s="23">
        <f>7/14</f>
        <v>0.5</v>
      </c>
      <c r="C138" s="23">
        <f>5/14</f>
        <v>0.35714285714285715</v>
      </c>
      <c r="D138" s="21">
        <f>2/14</f>
        <v>0.14285714285714285</v>
      </c>
      <c r="E138" s="21">
        <f>0/14</f>
        <v>0</v>
      </c>
      <c r="F138" s="21">
        <f>0/14</f>
        <v>0</v>
      </c>
      <c r="G138" s="21">
        <f>0/14</f>
        <v>0</v>
      </c>
      <c r="H138" s="22">
        <f t="shared" si="8"/>
        <v>1</v>
      </c>
      <c r="I138" s="14"/>
      <c r="K138" s="11"/>
    </row>
    <row r="139" spans="1:11" x14ac:dyDescent="0.25">
      <c r="A139" s="1" t="s">
        <v>23</v>
      </c>
      <c r="B139" s="11"/>
      <c r="C139" s="11"/>
    </row>
    <row r="140" spans="1:11" x14ac:dyDescent="0.25">
      <c r="A140" s="1" t="s">
        <v>26</v>
      </c>
      <c r="C140" s="36"/>
      <c r="K140" s="11"/>
    </row>
    <row r="141" spans="1:11" x14ac:dyDescent="0.25">
      <c r="C141" s="36"/>
    </row>
    <row r="142" spans="1:11" x14ac:dyDescent="0.25">
      <c r="B142" s="11"/>
      <c r="C142" s="36"/>
    </row>
    <row r="147" spans="1:11" ht="21.75" x14ac:dyDescent="0.25">
      <c r="A147" s="46" t="s">
        <v>55</v>
      </c>
      <c r="B147" s="46"/>
      <c r="C147" s="46"/>
      <c r="D147" s="46"/>
      <c r="E147" s="46"/>
      <c r="F147" s="46"/>
      <c r="G147" s="46"/>
      <c r="H147" s="46"/>
    </row>
    <row r="148" spans="1:11" ht="21.75" x14ac:dyDescent="0.25">
      <c r="A148" s="45" t="s">
        <v>100</v>
      </c>
      <c r="B148" s="45"/>
      <c r="C148" s="45"/>
      <c r="D148" s="45"/>
      <c r="E148" s="45"/>
      <c r="F148" s="45"/>
      <c r="G148" s="45"/>
      <c r="H148" s="45"/>
    </row>
    <row r="149" spans="1:11" ht="18" x14ac:dyDescent="0.25">
      <c r="A149" s="47" t="s">
        <v>68</v>
      </c>
      <c r="B149" s="47" t="s">
        <v>7</v>
      </c>
      <c r="C149" s="47"/>
      <c r="D149" s="47"/>
      <c r="E149" s="47"/>
      <c r="F149" s="47"/>
      <c r="G149" s="47"/>
      <c r="H149" s="47"/>
    </row>
    <row r="150" spans="1:11" ht="18.75" x14ac:dyDescent="0.25">
      <c r="A150" s="47"/>
      <c r="B150" s="2" t="s">
        <v>8</v>
      </c>
      <c r="C150" s="2" t="s">
        <v>9</v>
      </c>
      <c r="D150" s="2" t="s">
        <v>10</v>
      </c>
      <c r="E150" s="2" t="s">
        <v>11</v>
      </c>
      <c r="F150" s="2" t="s">
        <v>12</v>
      </c>
      <c r="G150" s="2" t="s">
        <v>13</v>
      </c>
      <c r="H150" s="2" t="s">
        <v>14</v>
      </c>
    </row>
    <row r="151" spans="1:11" ht="18.75" x14ac:dyDescent="0.25">
      <c r="A151" s="5" t="s">
        <v>17</v>
      </c>
      <c r="B151" s="23">
        <f>9/14</f>
        <v>0.6428571428571429</v>
      </c>
      <c r="C151" s="23">
        <f>4/14</f>
        <v>0.2857142857142857</v>
      </c>
      <c r="D151" s="21">
        <f>1/14</f>
        <v>7.1428571428571425E-2</v>
      </c>
      <c r="E151" s="21">
        <f>0/14</f>
        <v>0</v>
      </c>
      <c r="F151" s="21">
        <f>0/14</f>
        <v>0</v>
      </c>
      <c r="G151" s="21">
        <f>0/14</f>
        <v>0</v>
      </c>
      <c r="H151" s="22">
        <f t="shared" ref="H151:H153" si="9">SUM(B151:G151)</f>
        <v>1</v>
      </c>
      <c r="I151" s="14"/>
      <c r="K151" s="11"/>
    </row>
    <row r="152" spans="1:11" ht="18.75" x14ac:dyDescent="0.25">
      <c r="A152" s="5" t="s">
        <v>69</v>
      </c>
      <c r="B152" s="23">
        <f>8/14</f>
        <v>0.5714285714285714</v>
      </c>
      <c r="C152" s="23">
        <f>4/14</f>
        <v>0.2857142857142857</v>
      </c>
      <c r="D152" s="21">
        <f>0/14</f>
        <v>0</v>
      </c>
      <c r="E152" s="21">
        <f>1/14</f>
        <v>7.1428571428571425E-2</v>
      </c>
      <c r="F152" s="21">
        <f>0/14</f>
        <v>0</v>
      </c>
      <c r="G152" s="21">
        <f>1/14</f>
        <v>7.1428571428571425E-2</v>
      </c>
      <c r="H152" s="22">
        <f t="shared" si="9"/>
        <v>0.99999999999999989</v>
      </c>
      <c r="I152" s="14"/>
      <c r="K152" s="11"/>
    </row>
    <row r="153" spans="1:11" ht="18.75" x14ac:dyDescent="0.25">
      <c r="A153" s="5" t="s">
        <v>70</v>
      </c>
      <c r="B153" s="23">
        <f>7/14</f>
        <v>0.5</v>
      </c>
      <c r="C153" s="23">
        <f>6/14</f>
        <v>0.42857142857142855</v>
      </c>
      <c r="D153" s="21">
        <f>0/14</f>
        <v>0</v>
      </c>
      <c r="E153" s="21">
        <f>1/14</f>
        <v>7.1428571428571425E-2</v>
      </c>
      <c r="F153" s="21">
        <f>0/14</f>
        <v>0</v>
      </c>
      <c r="G153" s="21">
        <f>0/14</f>
        <v>0</v>
      </c>
      <c r="H153" s="22">
        <f t="shared" si="9"/>
        <v>1</v>
      </c>
      <c r="I153" s="14"/>
      <c r="K153" s="11"/>
    </row>
    <row r="154" spans="1:11" x14ac:dyDescent="0.25">
      <c r="A154" s="1" t="s">
        <v>23</v>
      </c>
      <c r="B154" s="11"/>
      <c r="C154" s="11"/>
    </row>
    <row r="155" spans="1:11" x14ac:dyDescent="0.25">
      <c r="A155" s="1" t="s">
        <v>26</v>
      </c>
      <c r="B155" s="36"/>
      <c r="K155" s="11"/>
    </row>
    <row r="156" spans="1:11" x14ac:dyDescent="0.25">
      <c r="B156" s="39"/>
    </row>
    <row r="157" spans="1:11" x14ac:dyDescent="0.25">
      <c r="B157" s="36"/>
    </row>
    <row r="158" spans="1:11" x14ac:dyDescent="0.25">
      <c r="B158" s="36"/>
    </row>
    <row r="159" spans="1:11" ht="21.75" x14ac:dyDescent="0.25">
      <c r="A159" s="46" t="s">
        <v>61</v>
      </c>
      <c r="B159" s="46"/>
      <c r="C159" s="46"/>
      <c r="D159" s="46"/>
      <c r="E159" s="46"/>
      <c r="F159" s="46"/>
      <c r="G159" s="46"/>
      <c r="H159" s="46"/>
    </row>
    <row r="160" spans="1:11" ht="21.75" x14ac:dyDescent="0.25">
      <c r="A160" s="45" t="s">
        <v>101</v>
      </c>
      <c r="B160" s="45"/>
      <c r="C160" s="45"/>
      <c r="D160" s="45"/>
      <c r="E160" s="45"/>
      <c r="F160" s="45"/>
      <c r="G160" s="45"/>
      <c r="H160" s="45"/>
    </row>
    <row r="161" spans="1:11" ht="18" x14ac:dyDescent="0.25">
      <c r="A161" s="47" t="s">
        <v>71</v>
      </c>
      <c r="B161" s="47" t="s">
        <v>7</v>
      </c>
      <c r="C161" s="47"/>
      <c r="D161" s="47"/>
      <c r="E161" s="47"/>
      <c r="F161" s="47"/>
      <c r="G161" s="47"/>
      <c r="H161" s="47"/>
    </row>
    <row r="162" spans="1:11" ht="18.75" x14ac:dyDescent="0.25">
      <c r="A162" s="47"/>
      <c r="B162" s="2" t="s">
        <v>8</v>
      </c>
      <c r="C162" s="2" t="s">
        <v>9</v>
      </c>
      <c r="D162" s="2" t="s">
        <v>10</v>
      </c>
      <c r="E162" s="2" t="s">
        <v>11</v>
      </c>
      <c r="F162" s="2" t="s">
        <v>12</v>
      </c>
      <c r="G162" s="2" t="s">
        <v>13</v>
      </c>
      <c r="H162" s="2" t="s">
        <v>14</v>
      </c>
    </row>
    <row r="163" spans="1:11" ht="18.75" x14ac:dyDescent="0.25">
      <c r="A163" s="5" t="s">
        <v>72</v>
      </c>
      <c r="B163" s="23">
        <f>9/14</f>
        <v>0.6428571428571429</v>
      </c>
      <c r="C163" s="23">
        <f>4/14</f>
        <v>0.2857142857142857</v>
      </c>
      <c r="D163" s="21">
        <f>1/14</f>
        <v>7.1428571428571425E-2</v>
      </c>
      <c r="E163" s="21">
        <f t="shared" ref="E163:G165" si="10">0/14</f>
        <v>0</v>
      </c>
      <c r="F163" s="21">
        <f t="shared" si="10"/>
        <v>0</v>
      </c>
      <c r="G163" s="21">
        <f t="shared" si="10"/>
        <v>0</v>
      </c>
      <c r="H163" s="22">
        <f t="shared" ref="H163:H165" si="11">SUM(B163:G163)</f>
        <v>1</v>
      </c>
      <c r="I163" s="14"/>
      <c r="K163" s="11"/>
    </row>
    <row r="164" spans="1:11" ht="18.75" x14ac:dyDescent="0.25">
      <c r="A164" s="5" t="s">
        <v>73</v>
      </c>
      <c r="B164" s="23">
        <f>9/14</f>
        <v>0.6428571428571429</v>
      </c>
      <c r="C164" s="23">
        <f>4/14</f>
        <v>0.2857142857142857</v>
      </c>
      <c r="D164" s="21">
        <f>1/14</f>
        <v>7.1428571428571425E-2</v>
      </c>
      <c r="E164" s="21">
        <f t="shared" si="10"/>
        <v>0</v>
      </c>
      <c r="F164" s="21">
        <f t="shared" si="10"/>
        <v>0</v>
      </c>
      <c r="G164" s="21">
        <f t="shared" si="10"/>
        <v>0</v>
      </c>
      <c r="H164" s="22">
        <f t="shared" si="11"/>
        <v>1</v>
      </c>
      <c r="I164" s="14"/>
      <c r="K164" s="11"/>
    </row>
    <row r="165" spans="1:11" ht="18.75" x14ac:dyDescent="0.25">
      <c r="A165" s="5" t="s">
        <v>74</v>
      </c>
      <c r="B165" s="23">
        <f>9/14</f>
        <v>0.6428571428571429</v>
      </c>
      <c r="C165" s="23">
        <f>4/14</f>
        <v>0.2857142857142857</v>
      </c>
      <c r="D165" s="21">
        <f>1/14</f>
        <v>7.1428571428571425E-2</v>
      </c>
      <c r="E165" s="21">
        <f t="shared" si="10"/>
        <v>0</v>
      </c>
      <c r="F165" s="21">
        <f t="shared" si="10"/>
        <v>0</v>
      </c>
      <c r="G165" s="21">
        <f t="shared" si="10"/>
        <v>0</v>
      </c>
      <c r="H165" s="22">
        <f t="shared" si="11"/>
        <v>1</v>
      </c>
      <c r="I165" s="14"/>
      <c r="K165" s="11"/>
    </row>
    <row r="166" spans="1:11" x14ac:dyDescent="0.25">
      <c r="A166" s="1" t="s">
        <v>23</v>
      </c>
      <c r="B166" s="11"/>
      <c r="C166" s="11"/>
    </row>
    <row r="167" spans="1:11" x14ac:dyDescent="0.25">
      <c r="A167" s="1" t="s">
        <v>26</v>
      </c>
      <c r="B167" s="11"/>
      <c r="K167" s="11"/>
    </row>
    <row r="168" spans="1:11" x14ac:dyDescent="0.25">
      <c r="B168" s="36"/>
    </row>
    <row r="169" spans="1:11" x14ac:dyDescent="0.25">
      <c r="B169" s="36"/>
    </row>
    <row r="170" spans="1:11" x14ac:dyDescent="0.25">
      <c r="B170" s="36"/>
    </row>
    <row r="171" spans="1:11" x14ac:dyDescent="0.25">
      <c r="B171" s="36"/>
    </row>
  </sheetData>
  <sheetProtection algorithmName="SHA-512" hashValue="16tON5nVHQ17UOynwXiX+WZyIOPamwtIiJyE7QVohohSEewjAi34QUYnfnKPFaFwLScyJZ9U8Nq56KRr5IkwbA==" saltValue="xEQFTFWHOp4hK1GdudC7VQ==" spinCount="100000" sheet="1" objects="1" scenarios="1"/>
  <mergeCells count="45">
    <mergeCell ref="B73:H73"/>
    <mergeCell ref="A71:H71"/>
    <mergeCell ref="A72:H72"/>
    <mergeCell ref="A42:A43"/>
    <mergeCell ref="B42:H42"/>
    <mergeCell ref="A54:A55"/>
    <mergeCell ref="B54:H54"/>
    <mergeCell ref="A94:C94"/>
    <mergeCell ref="A95:C95"/>
    <mergeCell ref="A82:C82"/>
    <mergeCell ref="A83:C83"/>
    <mergeCell ref="A6:E6"/>
    <mergeCell ref="A64:A65"/>
    <mergeCell ref="B64:H64"/>
    <mergeCell ref="A63:H63"/>
    <mergeCell ref="A62:H62"/>
    <mergeCell ref="A40:H40"/>
    <mergeCell ref="A41:H41"/>
    <mergeCell ref="A28:C28"/>
    <mergeCell ref="A29:C29"/>
    <mergeCell ref="A53:H53"/>
    <mergeCell ref="A52:H52"/>
    <mergeCell ref="A73:A74"/>
    <mergeCell ref="A105:C105"/>
    <mergeCell ref="A106:C106"/>
    <mergeCell ref="A118:C118"/>
    <mergeCell ref="A119:C119"/>
    <mergeCell ref="A133:H133"/>
    <mergeCell ref="A134:H134"/>
    <mergeCell ref="A135:A136"/>
    <mergeCell ref="B135:H135"/>
    <mergeCell ref="A147:H147"/>
    <mergeCell ref="A148:H148"/>
    <mergeCell ref="A149:A150"/>
    <mergeCell ref="B149:H149"/>
    <mergeCell ref="A159:H159"/>
    <mergeCell ref="A160:H160"/>
    <mergeCell ref="A161:A162"/>
    <mergeCell ref="B161:H161"/>
    <mergeCell ref="A7:D7"/>
    <mergeCell ref="A8:D8"/>
    <mergeCell ref="A9:D9"/>
    <mergeCell ref="A10:D10"/>
    <mergeCell ref="A19:E19"/>
    <mergeCell ref="A18:E18"/>
  </mergeCells>
  <hyperlinks>
    <hyperlink ref="C30" location="_ftn1" display="_ftn1" xr:uid="{00000000-0004-0000-0000-000008000000}"/>
    <hyperlink ref="A37" location="_ftnref1" display="_ftnref1" xr:uid="{00000000-0004-0000-0000-000009000000}"/>
    <hyperlink ref="A12" r:id="rId1" display="https://scc.ajman.ae/ar/node/38" xr:uid="{65951A0C-D889-46EB-BE87-478D620843AC}"/>
    <hyperlink ref="C12" r:id="rId2" display="https://scc.ajman.ae/ar/node/18" xr:uid="{51D0E9BD-1498-4A2F-BF5F-8667146607F2}"/>
    <hyperlink ref="D12" r:id="rId3" display="https://scc.ajman.ae/ar/node/37" xr:uid="{6B0F8A1C-5127-43D7-931D-CEC0022A7C6A}"/>
    <hyperlink ref="B12" r:id="rId4" display="https://scc.ajman.ae/ar/node/36" xr:uid="{A88C9426-D4B0-41BF-BFBC-8BEA56762EB2}"/>
    <hyperlink ref="D13" r:id="rId5" display="https://scc.ajman.ae/en/node/37" xr:uid="{04C69F77-DCD9-43DE-ADCE-55E6CC54D252}"/>
    <hyperlink ref="C13" r:id="rId6" display="https://scc.ajman.ae/en/node/18" xr:uid="{851A6740-9563-41D2-81B6-30A24ED10359}"/>
    <hyperlink ref="B13" r:id="rId7" display="https://scc.ajman.ae/en/node/36" xr:uid="{98DF52A4-2E2E-4E82-A52D-C639B01E354C}"/>
    <hyperlink ref="A13" r:id="rId8" display="https://scc.ajman.ae/en/node/38" xr:uid="{925697D7-6D4C-4016-91B9-F4EB2556FA0A}"/>
  </hyperlinks>
  <pageMargins left="0.7" right="0.7" top="0.75" bottom="0.75" header="0.3" footer="0.3"/>
  <pageSetup paperSize="9" orientation="portrait" r:id="rId9"/>
  <ignoredErrors>
    <ignoredError sqref="B45:C45 E46 C46 E56:E57 E137 E152:G152 E153" formula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2025-02-12T04:15:24Z</dcterms:modified>
</cp:coreProperties>
</file>